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Design Basis" sheetId="2" state="visible" r:id="rId2"/>
    <sheet xmlns:r="http://schemas.openxmlformats.org/officeDocument/2006/relationships" name="Geometry" sheetId="3" state="visible" r:id="rId3"/>
    <sheet xmlns:r="http://schemas.openxmlformats.org/officeDocument/2006/relationships" name="Columns" sheetId="4" state="visible" r:id="rId4"/>
    <sheet xmlns:r="http://schemas.openxmlformats.org/officeDocument/2006/relationships" name="Rafters" sheetId="5" state="visible" r:id="rId5"/>
    <sheet xmlns:r="http://schemas.openxmlformats.org/officeDocument/2006/relationships" name="Apex Ring" sheetId="6" state="visible" r:id="rId6"/>
    <sheet xmlns:r="http://schemas.openxmlformats.org/officeDocument/2006/relationships" name="Purlins" sheetId="7" state="visible" r:id="rId7"/>
    <sheet xmlns:r="http://schemas.openxmlformats.org/officeDocument/2006/relationships" name="Sag Rods" sheetId="8" state="visible" r:id="rId8"/>
    <sheet xmlns:r="http://schemas.openxmlformats.org/officeDocument/2006/relationships" name="Connections" sheetId="9" state="visible" r:id="rId9"/>
    <sheet xmlns:r="http://schemas.openxmlformats.org/officeDocument/2006/relationships" name="Material Takeoff" sheetId="10" state="visible" r:id="rId10"/>
    <sheet xmlns:r="http://schemas.openxmlformats.org/officeDocument/2006/relationships" name="Cost Compariso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2E75B6"/>
      </patternFill>
    </fill>
    <fill>
      <patternFill patternType="solid">
        <fgColor rgb="00D9E1F2"/>
      </patternFill>
    </fill>
    <fill>
      <patternFill patternType="solid">
        <fgColor rgb="00FFD96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4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2" fillId="5" borderId="1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" t="inlineStr">
        <is>
          <t>165 ft DIA ROUND PEB — MEMBER &amp; MATERIAL SCHEDULE</t>
        </is>
      </c>
    </row>
    <row r="2">
      <c r="A2" s="2" t="inlineStr">
        <is>
          <t>Project</t>
        </is>
      </c>
      <c r="B2" s="3" t="inlineStr">
        <is>
          <t>165 ft Diameter Round Pre-Engineered Building</t>
        </is>
      </c>
    </row>
    <row r="3">
      <c r="A3" s="2" t="inlineStr">
        <is>
          <t>Client</t>
        </is>
      </c>
      <c r="B3" s="3" t="inlineStr">
        <is>
          <t>Fusion Developers</t>
        </is>
      </c>
    </row>
    <row r="4">
      <c r="A4" s="2" t="inlineStr">
        <is>
          <t>STEEL GRADE</t>
        </is>
      </c>
      <c r="B4" s="3" t="inlineStr">
        <is>
          <t>ASTM A572 Grade 50 (Fy=345 MPa, Fu=450 MPa) — LOWEST-WEIGHT OPTIMIZED ISSUE. Columns ISMB 400 (lightest SAFE). Rafters ISMB 450 retained (flexural minimum, 90.3%). A36 alternative at 165-round-peb-a36.</t>
        </is>
      </c>
    </row>
    <row r="5">
      <c r="A5" s="2" t="inlineStr">
        <is>
          <t>Optimization</t>
        </is>
      </c>
      <c r="B5" s="3" t="inlineStr">
        <is>
          <t>Columns downgraded ISMB 600 -&gt; ISMB 400 (lightest SAFE at A572 Gr50). −9.10 t columns. Internal col util 59.4% PASS (AISC 360-22); perimeter 47% PASS. Web noncompact in compression ~65% after reduction, still PASS.</t>
        </is>
      </c>
    </row>
    <row r="6">
      <c r="A6" s="2" t="inlineStr">
        <is>
          <t>Purlin Spacing</t>
        </is>
      </c>
      <c r="B6" s="3" t="inlineStr">
        <is>
          <t>Z200x75x1.6 @ 1.5 m c/c (199 lines, 1456.7 m) — valid: ISMB450 Lp≈1.95m &gt; 1.5m (no LTB).</t>
        </is>
      </c>
    </row>
    <row r="7">
      <c r="A7" s="2" t="inlineStr">
        <is>
          <t>TOTAL STEEL</t>
        </is>
      </c>
      <c r="B7" s="3" t="inlineStr">
        <is>
          <t>48,397.6 kg  (48.40 t)  — prior 58.49 t,  −10.09 t  (−17%)</t>
        </is>
      </c>
    </row>
    <row r="8">
      <c r="A8" s="2" t="inlineStr">
        <is>
          <t>GRAND TOTAL COST</t>
        </is>
      </c>
      <c r="B8" s="3" t="inlineStr">
        <is>
          <t>PKR 13,794,000  (≈ Rs 13.79 M @ Rs 285/kg)</t>
        </is>
      </c>
    </row>
    <row r="9">
      <c r="A9" s="2" t="inlineStr">
        <is>
          <t>ISMB 350 ALT (note only)</t>
        </is>
      </c>
      <c r="B9" s="3" t="inlineStr">
        <is>
          <t>Columns ISMB 350 -&gt; 46.6 t, PKR 13,281,000 (≈ Rs 13.28 M). Internal util 88.7% (marginal, web noncompact ~95%+) — NOT recommended for construction without final interaction check. NOT SHIPPED.</t>
        </is>
      </c>
    </row>
    <row r="10">
      <c r="A10" s="2" t="inlineStr">
        <is>
          <t>Prepared</t>
        </is>
      </c>
      <c r="B10" s="3" t="inlineStr">
        <is>
          <t>Fusion Developers — Structural Department</t>
        </is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0" customWidth="1" min="3" max="3"/>
    <col width="22" customWidth="1" min="4" max="4"/>
    <col width="8" customWidth="1" min="5" max="5"/>
    <col width="12" customWidth="1" min="6" max="6"/>
    <col width="10" customWidth="1" min="7" max="7"/>
    <col width="16" customWidth="1" min="8" max="8"/>
    <col width="16" customWidth="1" min="9" max="9"/>
  </cols>
  <sheetData>
    <row r="1">
      <c r="A1" s="1" t="inlineStr">
        <is>
          <t>MATERIAL TAKEOFF / BOQ — ASTM A572 Gr50 @ EDITABLE RATE</t>
        </is>
      </c>
    </row>
    <row r="2">
      <c r="A2" t="inlineStr">
        <is>
          <t>EDITABLE STEEL RATE (Rs/kg):</t>
        </is>
      </c>
    </row>
    <row r="3">
      <c r="A3" t="inlineStr">
        <is>
          <t>-&gt; Rate cell (edit me):</t>
        </is>
      </c>
      <c r="C3" s="11" t="n">
        <v>285</v>
      </c>
    </row>
    <row r="4">
      <c r="A4" t="inlineStr">
        <is>
          <t>Edit the gold cell (C4) to recalculate all Amounts (PKR) below.</t>
        </is>
      </c>
    </row>
    <row r="5">
      <c r="A5" s="4" t="inlineStr">
        <is>
          <t>S.No</t>
        </is>
      </c>
      <c r="B5" s="4" t="inlineStr">
        <is>
          <t>Group</t>
        </is>
      </c>
      <c r="C5" s="4" t="inlineStr">
        <is>
          <t>Description</t>
        </is>
      </c>
      <c r="D5" s="4" t="inlineStr">
        <is>
          <t>Section / Size</t>
        </is>
      </c>
      <c r="E5" s="4" t="inlineStr">
        <is>
          <t>Qty</t>
        </is>
      </c>
      <c r="F5" s="4" t="inlineStr">
        <is>
          <t>Length (m)</t>
        </is>
      </c>
      <c r="G5" s="4" t="inlineStr">
        <is>
          <t>Unit Wt</t>
        </is>
      </c>
      <c r="H5" s="4" t="inlineStr">
        <is>
          <t>Total Mass (kg)</t>
        </is>
      </c>
      <c r="I5" s="4" t="inlineStr">
        <is>
          <t>Amount (PKR)</t>
        </is>
      </c>
    </row>
    <row r="6">
      <c r="A6" s="8" t="n">
        <v>1</v>
      </c>
      <c r="B6" s="8" t="inlineStr">
        <is>
          <t>Structural Steel</t>
        </is>
      </c>
      <c r="C6" s="8" t="inlineStr">
        <is>
          <t>Perimeter Column</t>
        </is>
      </c>
      <c r="D6" s="8" t="inlineStr">
        <is>
          <t>ISMB 400</t>
        </is>
      </c>
      <c r="E6" s="7" t="n">
        <v>20</v>
      </c>
      <c r="F6" s="7" t="n">
        <v>5.486</v>
      </c>
      <c r="G6" s="7" t="n">
        <v>66.40000000000001</v>
      </c>
      <c r="H6" s="7" t="n">
        <v>7285.4</v>
      </c>
      <c r="I6" s="7">
        <f>ROUND(H6*$C$4,0)</f>
        <v/>
      </c>
    </row>
    <row r="7">
      <c r="A7" s="8" t="n">
        <v>2</v>
      </c>
      <c r="B7" s="8" t="inlineStr">
        <is>
          <t>Structural Steel</t>
        </is>
      </c>
      <c r="C7" s="8" t="inlineStr">
        <is>
          <t>Internal Column</t>
        </is>
      </c>
      <c r="D7" s="8" t="inlineStr">
        <is>
          <t>ISMB 400</t>
        </is>
      </c>
      <c r="E7" s="7" t="n">
        <v>4</v>
      </c>
      <c r="F7" s="7" t="n">
        <v>6.748</v>
      </c>
      <c r="G7" s="7" t="n">
        <v>66.40000000000001</v>
      </c>
      <c r="H7" s="7" t="n">
        <v>1792.3</v>
      </c>
      <c r="I7" s="7">
        <f>ROUND(H7*$C$4,0)</f>
        <v/>
      </c>
    </row>
    <row r="8">
      <c r="A8" s="8" t="n">
        <v>3</v>
      </c>
      <c r="B8" s="8" t="inlineStr">
        <is>
          <t>Structural Steel</t>
        </is>
      </c>
      <c r="C8" s="8" t="inlineStr">
        <is>
          <t>Long Rafter</t>
        </is>
      </c>
      <c r="D8" s="8" t="inlineStr">
        <is>
          <t>ISMB 450</t>
        </is>
      </c>
      <c r="E8" s="7" t="n">
        <v>20</v>
      </c>
      <c r="F8" s="7" t="n">
        <v>12.637</v>
      </c>
      <c r="G8" s="7" t="n">
        <v>85.40000000000001</v>
      </c>
      <c r="H8" s="7" t="n">
        <v>21584</v>
      </c>
      <c r="I8" s="7">
        <f>ROUND(H8*$C$4,0)</f>
        <v/>
      </c>
    </row>
    <row r="9">
      <c r="A9" s="8" t="n">
        <v>4</v>
      </c>
      <c r="B9" s="8" t="inlineStr">
        <is>
          <t>Structural Steel</t>
        </is>
      </c>
      <c r="C9" s="8" t="inlineStr">
        <is>
          <t>Short Rafter</t>
        </is>
      </c>
      <c r="D9" s="8" t="inlineStr">
        <is>
          <t>ISMB 450</t>
        </is>
      </c>
      <c r="E9" s="7" t="n">
        <v>4</v>
      </c>
      <c r="F9" s="7" t="n">
        <v>11.424</v>
      </c>
      <c r="G9" s="7" t="n">
        <v>85.40000000000001</v>
      </c>
      <c r="H9" s="7" t="n">
        <v>3902.4</v>
      </c>
      <c r="I9" s="7">
        <f>ROUND(H9*$C$4,0)</f>
        <v/>
      </c>
    </row>
    <row r="10">
      <c r="A10" s="8" t="n">
        <v>5</v>
      </c>
      <c r="B10" s="8" t="inlineStr">
        <is>
          <t>Structural Steel</t>
        </is>
      </c>
      <c r="C10" s="8" t="inlineStr">
        <is>
          <t>Apex Ring (8ft torus)</t>
        </is>
      </c>
      <c r="D10" s="8" t="inlineStr">
        <is>
          <t>CHS 406.4x12.5</t>
        </is>
      </c>
      <c r="E10" s="7" t="n">
        <v>1</v>
      </c>
      <c r="F10" s="7" t="n">
        <v>7.66</v>
      </c>
      <c r="G10" s="7" t="n">
        <v>122</v>
      </c>
      <c r="H10" s="7" t="n">
        <v>934.5</v>
      </c>
      <c r="I10" s="7">
        <f>ROUND(H10*$C$4,0)</f>
        <v/>
      </c>
    </row>
    <row r="11">
      <c r="A11" s="8" t="n">
        <v>6</v>
      </c>
      <c r="B11" s="8" t="inlineStr">
        <is>
          <t>Secondary Steel</t>
        </is>
      </c>
      <c r="C11" s="8" t="inlineStr">
        <is>
          <t>Purlin</t>
        </is>
      </c>
      <c r="D11" s="8" t="inlineStr">
        <is>
          <t>Z200x75x1.6</t>
        </is>
      </c>
      <c r="E11" s="7" t="n">
        <v>199</v>
      </c>
      <c r="F11" s="7" t="n">
        <v>7.32</v>
      </c>
      <c r="G11" s="7" t="n">
        <v>6.5</v>
      </c>
      <c r="H11" s="7" t="n">
        <v>9468.4</v>
      </c>
      <c r="I11" s="7">
        <f>ROUND(H11*$C$4,0)</f>
        <v/>
      </c>
    </row>
    <row r="12">
      <c r="A12" s="8" t="n">
        <v>7</v>
      </c>
      <c r="B12" s="8" t="inlineStr">
        <is>
          <t>Secondary Steel</t>
        </is>
      </c>
      <c r="C12" s="8" t="inlineStr">
        <is>
          <t>Sag Rod</t>
        </is>
      </c>
      <c r="D12" s="8" t="inlineStr">
        <is>
          <t>12 mm dia</t>
        </is>
      </c>
      <c r="E12" s="7" t="n">
        <v>1</v>
      </c>
      <c r="F12" s="7" t="n">
        <v>1456.7</v>
      </c>
      <c r="G12" s="7" t="n">
        <v>0.89</v>
      </c>
      <c r="H12" s="7" t="n">
        <v>1296.5</v>
      </c>
      <c r="I12" s="7">
        <f>ROUND(H12*$C$4,0)</f>
        <v/>
      </c>
    </row>
    <row r="13">
      <c r="A13" s="8" t="n">
        <v>8</v>
      </c>
      <c r="B13" s="8" t="inlineStr">
        <is>
          <t>Connections</t>
        </is>
      </c>
      <c r="C13" s="8" t="inlineStr">
        <is>
          <t>Base Plate</t>
        </is>
      </c>
      <c r="D13" s="8" t="inlineStr">
        <is>
          <t>450x450x20</t>
        </is>
      </c>
      <c r="E13" s="7" t="n">
        <v>24</v>
      </c>
      <c r="F13" s="7" t="n"/>
      <c r="G13" s="7" t="n">
        <v>31.8</v>
      </c>
      <c r="H13" s="7" t="n">
        <v>763.2</v>
      </c>
      <c r="I13" s="7">
        <f>ROUND(H13*$C$4,0)</f>
        <v/>
      </c>
    </row>
    <row r="14">
      <c r="A14" s="8" t="n">
        <v>9</v>
      </c>
      <c r="B14" s="8" t="inlineStr">
        <is>
          <t>Connections</t>
        </is>
      </c>
      <c r="C14" s="8" t="inlineStr">
        <is>
          <t>Gusset Plate</t>
        </is>
      </c>
      <c r="D14" s="8" t="inlineStr">
        <is>
          <t>400x280x16</t>
        </is>
      </c>
      <c r="E14" s="7" t="n">
        <v>48</v>
      </c>
      <c r="F14" s="7" t="n"/>
      <c r="G14" s="7" t="n">
        <v>15.8</v>
      </c>
      <c r="H14" s="7" t="n">
        <v>758.4</v>
      </c>
      <c r="I14" s="7">
        <f>ROUND(H14*$C$4,0)</f>
        <v/>
      </c>
    </row>
    <row r="15">
      <c r="A15" s="8" t="n">
        <v>10</v>
      </c>
      <c r="B15" s="8" t="inlineStr">
        <is>
          <t>Connections</t>
        </is>
      </c>
      <c r="C15" s="8" t="inlineStr">
        <is>
          <t>Cleat</t>
        </is>
      </c>
      <c r="D15" s="8" t="inlineStr">
        <is>
          <t>6 mm PL</t>
        </is>
      </c>
      <c r="E15" s="7" t="n">
        <v>24</v>
      </c>
      <c r="F15" s="7" t="n"/>
      <c r="G15" s="7" t="n">
        <v>8</v>
      </c>
      <c r="H15" s="7" t="n">
        <v>192</v>
      </c>
      <c r="I15" s="7">
        <f>ROUND(H15*$C$4,0)</f>
        <v/>
      </c>
    </row>
    <row r="16">
      <c r="A16" s="8" t="n">
        <v>11</v>
      </c>
      <c r="B16" s="8" t="inlineStr">
        <is>
          <t>Connections</t>
        </is>
      </c>
      <c r="C16" s="8" t="inlineStr">
        <is>
          <t>Anchor Bolt</t>
        </is>
      </c>
      <c r="D16" s="8" t="inlineStr">
        <is>
          <t>M25x900 F1554 Gr105</t>
        </is>
      </c>
      <c r="E16" s="7" t="n">
        <v>96</v>
      </c>
      <c r="F16" s="7" t="n"/>
      <c r="G16" s="7" t="n">
        <v>4.38</v>
      </c>
      <c r="H16" s="7" t="n">
        <v>420.5</v>
      </c>
      <c r="I16" s="7">
        <f>ROUND(H16*$C$4,0)</f>
        <v/>
      </c>
    </row>
    <row r="17">
      <c r="A17" s="9" t="n"/>
      <c r="B17" s="9" t="n"/>
      <c r="C17" s="9" t="n"/>
      <c r="D17" s="9" t="n"/>
      <c r="E17" s="9" t="n"/>
      <c r="F17" s="9" t="n"/>
      <c r="G17" s="9" t="inlineStr">
        <is>
          <t>TOTAL</t>
        </is>
      </c>
      <c r="H17" s="9">
        <f>SUM(H6:H16)</f>
        <v/>
      </c>
      <c r="I17" s="9">
        <f>SUM(I6:I16)</f>
        <v/>
      </c>
    </row>
    <row r="18">
      <c r="A18" s="9" t="n"/>
      <c r="B18" s="9" t="n"/>
      <c r="C18" s="9" t="n"/>
      <c r="D18" s="9" t="n"/>
      <c r="E18" s="9" t="n"/>
      <c r="F18" s="9" t="n"/>
      <c r="G18" s="9" t="inlineStr">
        <is>
          <t>TOTAL (t)</t>
        </is>
      </c>
      <c r="H18" s="9">
        <f>H17/1000</f>
        <v/>
      </c>
      <c r="I18" s="9" t="n"/>
    </row>
  </sheetData>
  <mergeCells count="1">
    <mergeCell ref="A1:I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8" customWidth="1" min="4" max="4"/>
    <col width="52" customWidth="1" min="5" max="5"/>
  </cols>
  <sheetData>
    <row r="1">
      <c r="A1" s="1" t="inlineStr">
        <is>
          <t>COST COMPARISON — PRIOR vs OPTIMIZED vs ISMB 350 ALT</t>
        </is>
      </c>
    </row>
    <row r="2">
      <c r="A2" s="4" t="inlineStr">
        <is>
          <t>Scheme</t>
        </is>
      </c>
      <c r="B2" s="4" t="inlineStr">
        <is>
          <t>Tonnage (t)</t>
        </is>
      </c>
      <c r="C2" s="4" t="inlineStr">
        <is>
          <t>Rate (Rs/kg)</t>
        </is>
      </c>
      <c r="D2" s="4" t="inlineStr">
        <is>
          <t>Cost (PKR)</t>
        </is>
      </c>
      <c r="E2" s="4" t="inlineStr">
        <is>
          <t>Remark</t>
        </is>
      </c>
    </row>
    <row r="3">
      <c r="A3" s="8" t="inlineStr">
        <is>
          <t>Prior A572 Gr50 (ISMB 600 cols)</t>
        </is>
      </c>
      <c r="B3" s="7" t="n">
        <v>58.49</v>
      </c>
      <c r="C3" s="7" t="n">
        <v>285</v>
      </c>
      <c r="D3" s="7" t="n">
        <v>16669885</v>
      </c>
      <c r="E3" s="7" t="inlineStr">
        <is>
          <t>Columns ISMB 600 — superseded issue</t>
        </is>
      </c>
    </row>
    <row r="4">
      <c r="A4" s="9" t="inlineStr">
        <is>
          <t>OPTIMIZED A572 Gr50 (ISMB 400 cols)</t>
        </is>
      </c>
      <c r="B4" s="10" t="n">
        <v>48.4</v>
      </c>
      <c r="C4" s="10" t="n">
        <v>285</v>
      </c>
      <c r="D4" s="10" t="n">
        <v>13794000</v>
      </c>
      <c r="E4" s="10" t="inlineStr">
        <is>
          <t>THIS ISSUE — lowest-weight, columns ISMB 400 (lightest SAFE)</t>
        </is>
      </c>
    </row>
    <row r="5">
      <c r="A5" s="8" t="inlineStr">
        <is>
          <t>ISMB 350 alt (note only, NOT shipped)</t>
        </is>
      </c>
      <c r="B5" s="7" t="n">
        <v>46.6</v>
      </c>
      <c r="C5" s="7" t="n">
        <v>285</v>
      </c>
      <c r="D5" s="7" t="n">
        <v>13281000</v>
      </c>
      <c r="E5" s="7" t="inlineStr">
        <is>
          <t>Absolute-lightest; internal util 88.7% marginal — not recommended</t>
        </is>
      </c>
    </row>
    <row r="6">
      <c r="A6" s="12" t="inlineStr">
        <is>
          <t>Savings (Optimized vs Prior)</t>
        </is>
      </c>
      <c r="B6" s="13" t="n">
        <v>10.09</v>
      </c>
      <c r="C6" s="13" t="n">
        <v>0</v>
      </c>
      <c r="D6" s="13" t="n">
        <v>2875885</v>
      </c>
      <c r="E6" s="13" t="inlineStr">
        <is>
          <t>-17% tonnage / -17.3% cost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>
      <c r="A1" s="1" t="inlineStr">
        <is>
          <t>DESIGN BASIS &amp; ASSUMPTIONS</t>
        </is>
      </c>
    </row>
    <row r="2">
      <c r="A2" s="4" t="inlineStr">
        <is>
          <t>Item</t>
        </is>
      </c>
      <c r="B2" s="4" t="inlineStr">
        <is>
          <t>Basis / Assumption</t>
        </is>
      </c>
    </row>
    <row r="3">
      <c r="A3" s="5" t="inlineStr">
        <is>
          <t>Steel Grade</t>
        </is>
      </c>
      <c r="B3" s="6" t="inlineStr">
        <is>
          <t>ASTM A572 Grade 50: Fy=345 MPa, Fu=450 MPa, E=200 GPa</t>
        </is>
      </c>
    </row>
    <row r="4">
      <c r="A4" s="5" t="inlineStr">
        <is>
          <t>Design Code</t>
        </is>
      </c>
      <c r="B4" s="6" t="inlineStr">
        <is>
          <t>AISC 360-22 LRFD</t>
        </is>
      </c>
    </row>
    <row r="5">
      <c r="A5" s="5" t="inlineStr">
        <is>
          <t>Rafter Design</t>
        </is>
      </c>
      <c r="B5" s="6" t="inlineStr">
        <is>
          <t>ISMB 450 at A572 Gr50 — flexural utilization ~90.3% (marginal but PASS). Minimum rafter section; cannot go lighter. At A36 the same section would FAIL (~124%).</t>
        </is>
      </c>
    </row>
    <row r="6">
      <c r="A6" s="5" t="inlineStr">
        <is>
          <t>Column Design</t>
        </is>
      </c>
      <c r="B6" s="6" t="inlineStr">
        <is>
          <t>ISMB 400 at A572 Gr50 — internal col Pu≈384kN, Ly=6.748m, KL/r=160.7, lambda_c=2.124, phi_c Pn≈646kN -&gt; util 59.4% PASS. Perimeter 47% PASS. Web noncompact in compression ~65% after reduction, still PASS.</t>
        </is>
      </c>
    </row>
    <row r="7">
      <c r="A7" s="5" t="inlineStr">
        <is>
          <t>Apex Ring</t>
        </is>
      </c>
      <c r="B7" s="6" t="inlineStr">
        <is>
          <t>CHS 406.4x12.5 (122 kg/m) 8 ft circular torus — adequately sized.</t>
        </is>
      </c>
    </row>
    <row r="8">
      <c r="A8" s="5" t="inlineStr">
        <is>
          <t>Purlins</t>
        </is>
      </c>
      <c r="B8" s="6" t="inlineStr">
        <is>
          <t>Z200x75x1.6 @ 1.5 m c/c. ISMB 450 Lp≈1.95 m &gt; 1.5 m spacing -&gt; no lateral-torsional buckling.</t>
        </is>
      </c>
    </row>
    <row r="9">
      <c r="A9" s="5" t="inlineStr">
        <is>
          <t>Rate Basis</t>
        </is>
      </c>
      <c r="B9" s="6" t="inlineStr">
        <is>
          <t>A572 Gr50 PEB mill rate Rs 285/kg (editable gold cell C4 on Material Takeoff).</t>
        </is>
      </c>
    </row>
    <row r="10">
      <c r="A10" s="5" t="inlineStr">
        <is>
          <t>Optimization</t>
        </is>
      </c>
      <c r="B10" s="6" t="inlineStr">
        <is>
          <t>LOWEST-WEIGHT ISSUE: columns ISMB 400 (lightest SAFE). Total 48.40 t vs prior 58.49 t (-17%). ISMB 350 (46.6 t) noted as absolute-lightest alternative but marginal.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46" customWidth="1" min="4" max="4"/>
  </cols>
  <sheetData>
    <row r="1">
      <c r="A1" s="1" t="inlineStr">
        <is>
          <t>GEOMETRY SUMMARY</t>
        </is>
      </c>
    </row>
    <row r="2">
      <c r="A2" s="4" t="inlineStr">
        <is>
          <t>Parameter</t>
        </is>
      </c>
      <c r="B2" s="4" t="inlineStr">
        <is>
          <t>Value (ft)</t>
        </is>
      </c>
      <c r="C2" s="4" t="inlineStr">
        <is>
          <t>Value (m)</t>
        </is>
      </c>
      <c r="D2" s="4" t="inlineStr">
        <is>
          <t>Remark</t>
        </is>
      </c>
    </row>
    <row r="3">
      <c r="A3" s="5" t="inlineStr">
        <is>
          <t>Diameter</t>
        </is>
      </c>
      <c r="B3" s="7" t="n">
        <v>165</v>
      </c>
      <c r="C3" s="7" t="n">
        <v>50.292</v>
      </c>
      <c r="D3" s="7" t="inlineStr">
        <is>
          <t>Round plan</t>
        </is>
      </c>
    </row>
    <row r="4">
      <c r="A4" s="5" t="inlineStr">
        <is>
          <t>Radius</t>
        </is>
      </c>
      <c r="B4" s="7" t="n">
        <v>82.5</v>
      </c>
      <c r="C4" s="7" t="n">
        <v>25.146</v>
      </c>
      <c r="D4" s="7" t="n"/>
    </row>
    <row r="5">
      <c r="A5" s="5" t="inlineStr">
        <is>
          <t>Eave Height</t>
        </is>
      </c>
      <c r="B5" s="7" t="n">
        <v>18</v>
      </c>
      <c r="C5" s="7" t="n">
        <v>5.486</v>
      </c>
      <c r="D5" s="7" t="inlineStr">
        <is>
          <t>Perimeter column</t>
        </is>
      </c>
    </row>
    <row r="6">
      <c r="A6" s="5" t="inlineStr">
        <is>
          <t>Apex Height</t>
        </is>
      </c>
      <c r="B6" s="7" t="n">
        <v>26.25</v>
      </c>
      <c r="C6" s="7" t="n">
        <v>8.000999999999999</v>
      </c>
      <c r="D6" s="7" t="inlineStr">
        <is>
          <t>Cone 1:10</t>
        </is>
      </c>
    </row>
    <row r="7">
      <c r="A7" s="5" t="inlineStr">
        <is>
          <t>Perimeter Columns</t>
        </is>
      </c>
      <c r="B7" s="7" t="n">
        <v>20</v>
      </c>
      <c r="C7" s="7" t="n"/>
      <c r="D7" s="7" t="inlineStr">
        <is>
          <t>On circular perimeter</t>
        </is>
      </c>
    </row>
    <row r="8">
      <c r="A8" s="5" t="inlineStr">
        <is>
          <t>Internal Columns</t>
        </is>
      </c>
      <c r="B8" s="7" t="n">
        <v>4</v>
      </c>
      <c r="C8" s="7" t="n">
        <v>6.748</v>
      </c>
      <c r="D8" s="7" t="inlineStr">
        <is>
          <t>r=41.25 ft, h=22.125 ft, 90 deg apart</t>
        </is>
      </c>
    </row>
    <row r="9">
      <c r="A9" s="5" t="inlineStr">
        <is>
          <t>Long Rafters</t>
        </is>
      </c>
      <c r="B9" s="7" t="n">
        <v>20</v>
      </c>
      <c r="C9" s="7" t="n">
        <v>12.637</v>
      </c>
      <c r="D9" s="7" t="inlineStr">
        <is>
          <t>eave -&gt; inner column</t>
        </is>
      </c>
    </row>
    <row r="10">
      <c r="A10" s="5" t="inlineStr">
        <is>
          <t>Short Rafters</t>
        </is>
      </c>
      <c r="B10" s="7" t="n">
        <v>4</v>
      </c>
      <c r="C10" s="7" t="n">
        <v>11.424</v>
      </c>
      <c r="D10" s="7" t="inlineStr">
        <is>
          <t>inner column -&gt; apex ring</t>
        </is>
      </c>
    </row>
    <row r="11">
      <c r="A11" s="5" t="inlineStr">
        <is>
          <t>Apex Ring</t>
        </is>
      </c>
      <c r="B11" s="7" t="n">
        <v>1</v>
      </c>
      <c r="C11" s="7" t="n">
        <v>7.66</v>
      </c>
      <c r="D11" s="7" t="inlineStr">
        <is>
          <t>8 ft dia circular torus (no square ring beam)</t>
        </is>
      </c>
    </row>
    <row r="12">
      <c r="A12" s="5" t="inlineStr">
        <is>
          <t>Purlins</t>
        </is>
      </c>
      <c r="B12" s="7" t="n">
        <v>199</v>
      </c>
      <c r="C12" s="7" t="n">
        <v>1456.7</v>
      </c>
      <c r="D12" s="7" t="inlineStr">
        <is>
          <t>Z200x75x1.6 @ 1.5 m c/c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2" customWidth="1" min="3" max="3"/>
    <col width="8" customWidth="1" min="4" max="4"/>
    <col width="12" customWidth="1" min="5" max="5"/>
    <col width="16" customWidth="1" min="6" max="6"/>
    <col width="16" customWidth="1" min="7" max="7"/>
  </cols>
  <sheetData>
    <row r="1">
      <c r="A1" s="1" t="inlineStr">
        <is>
          <t>COLUMN SCHEDULE — ISMB 400 (A572 Gr50) — SHIPPED</t>
        </is>
      </c>
    </row>
    <row r="2">
      <c r="A2" s="4" t="inlineStr">
        <is>
          <t>Mark</t>
        </is>
      </c>
      <c r="B2" s="4" t="inlineStr">
        <is>
          <t>Description</t>
        </is>
      </c>
      <c r="C2" s="4" t="inlineStr">
        <is>
          <t>Section</t>
        </is>
      </c>
      <c r="D2" s="4" t="inlineStr">
        <is>
          <t>Qty</t>
        </is>
      </c>
      <c r="E2" s="4" t="inlineStr">
        <is>
          <t>Length (m)</t>
        </is>
      </c>
      <c r="F2" s="4" t="inlineStr">
        <is>
          <t>Unit Wt (kg/m)</t>
        </is>
      </c>
      <c r="G2" s="4" t="inlineStr">
        <is>
          <t>Total Mass (kg)</t>
        </is>
      </c>
    </row>
    <row r="3">
      <c r="A3" s="8" t="inlineStr">
        <is>
          <t>CO-01</t>
        </is>
      </c>
      <c r="B3" s="8" t="inlineStr">
        <is>
          <t>Perimeter Column</t>
        </is>
      </c>
      <c r="C3" s="8" t="inlineStr">
        <is>
          <t>ISMB 400</t>
        </is>
      </c>
      <c r="D3" s="7" t="n">
        <v>20</v>
      </c>
      <c r="E3" s="7" t="n">
        <v>5.486</v>
      </c>
      <c r="F3" s="7" t="n">
        <v>66.40000000000001</v>
      </c>
      <c r="G3" s="7" t="n">
        <v>7285.4</v>
      </c>
    </row>
    <row r="4">
      <c r="A4" s="8" t="inlineStr">
        <is>
          <t>CO-02</t>
        </is>
      </c>
      <c r="B4" s="8" t="inlineStr">
        <is>
          <t>Internal Column</t>
        </is>
      </c>
      <c r="C4" s="8" t="inlineStr">
        <is>
          <t>ISMB 400</t>
        </is>
      </c>
      <c r="D4" s="7" t="n">
        <v>4</v>
      </c>
      <c r="E4" s="7" t="n">
        <v>6.748</v>
      </c>
      <c r="F4" s="7" t="n">
        <v>66.40000000000001</v>
      </c>
      <c r="G4" s="7" t="n">
        <v>1792.3</v>
      </c>
    </row>
    <row r="5">
      <c r="A5" s="9" t="n"/>
      <c r="B5" s="9" t="n"/>
      <c r="C5" s="9" t="n"/>
      <c r="D5" s="10" t="n"/>
      <c r="E5" s="10" t="n"/>
      <c r="F5" s="10" t="inlineStr">
        <is>
          <t>TOTAL</t>
        </is>
      </c>
      <c r="G5" s="10" t="n">
        <v>9077.700000000001</v>
      </c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2" customWidth="1" min="3" max="3"/>
    <col width="8" customWidth="1" min="4" max="4"/>
    <col width="12" customWidth="1" min="5" max="5"/>
    <col width="16" customWidth="1" min="6" max="6"/>
    <col width="16" customWidth="1" min="7" max="7"/>
  </cols>
  <sheetData>
    <row r="1">
      <c r="A1" s="1" t="inlineStr">
        <is>
          <t>RAFTER SCHEDULE — ISMB 450 (A572 Gr50) — RETAINED (MINIMUM)</t>
        </is>
      </c>
    </row>
    <row r="2">
      <c r="A2" s="4" t="inlineStr">
        <is>
          <t>Mark</t>
        </is>
      </c>
      <c r="B2" s="4" t="inlineStr">
        <is>
          <t>Description</t>
        </is>
      </c>
      <c r="C2" s="4" t="inlineStr">
        <is>
          <t>Section</t>
        </is>
      </c>
      <c r="D2" s="4" t="inlineStr">
        <is>
          <t>Qty</t>
        </is>
      </c>
      <c r="E2" s="4" t="inlineStr">
        <is>
          <t>Length (m)</t>
        </is>
      </c>
      <c r="F2" s="4" t="inlineStr">
        <is>
          <t>Unit Wt (kg/m)</t>
        </is>
      </c>
      <c r="G2" s="4" t="inlineStr">
        <is>
          <t>Total Mass (kg)</t>
        </is>
      </c>
    </row>
    <row r="3">
      <c r="A3" s="8" t="inlineStr">
        <is>
          <t>RA-01</t>
        </is>
      </c>
      <c r="B3" s="8" t="inlineStr">
        <is>
          <t>Long Rafter (eave-&gt;inner col)</t>
        </is>
      </c>
      <c r="C3" s="8" t="inlineStr">
        <is>
          <t>ISMB 450</t>
        </is>
      </c>
      <c r="D3" s="7" t="n">
        <v>20</v>
      </c>
      <c r="E3" s="7" t="n">
        <v>12.637</v>
      </c>
      <c r="F3" s="7" t="n">
        <v>85.40000000000001</v>
      </c>
      <c r="G3" s="7" t="n">
        <v>21584</v>
      </c>
    </row>
    <row r="4">
      <c r="A4" s="8" t="inlineStr">
        <is>
          <t>RA-02</t>
        </is>
      </c>
      <c r="B4" s="8" t="inlineStr">
        <is>
          <t>Short Rafter (inner col-&gt;apex)</t>
        </is>
      </c>
      <c r="C4" s="8" t="inlineStr">
        <is>
          <t>ISMB 450</t>
        </is>
      </c>
      <c r="D4" s="7" t="n">
        <v>4</v>
      </c>
      <c r="E4" s="7" t="n">
        <v>11.424</v>
      </c>
      <c r="F4" s="7" t="n">
        <v>85.40000000000001</v>
      </c>
      <c r="G4" s="7" t="n">
        <v>3902.4</v>
      </c>
    </row>
    <row r="5">
      <c r="A5" s="9" t="n"/>
      <c r="B5" s="9" t="n"/>
      <c r="C5" s="9" t="n"/>
      <c r="D5" s="10" t="n"/>
      <c r="E5" s="10" t="n"/>
      <c r="F5" s="10" t="inlineStr">
        <is>
          <t>TOTAL</t>
        </is>
      </c>
      <c r="G5" s="10" t="n">
        <v>25486.4</v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8" customWidth="1" min="3" max="3"/>
    <col width="8" customWidth="1" min="4" max="4"/>
    <col width="12" customWidth="1" min="5" max="5"/>
    <col width="16" customWidth="1" min="6" max="6"/>
    <col width="16" customWidth="1" min="7" max="7"/>
  </cols>
  <sheetData>
    <row r="1">
      <c r="A1" s="1" t="inlineStr">
        <is>
          <t>APEX RING — 8 ft CIRCULAR TORUS</t>
        </is>
      </c>
    </row>
    <row r="2">
      <c r="A2" s="4" t="inlineStr">
        <is>
          <t>Mark</t>
        </is>
      </c>
      <c r="B2" s="4" t="inlineStr">
        <is>
          <t>Description</t>
        </is>
      </c>
      <c r="C2" s="4" t="inlineStr">
        <is>
          <t>Section</t>
        </is>
      </c>
      <c r="D2" s="4" t="inlineStr">
        <is>
          <t>Qty</t>
        </is>
      </c>
      <c r="E2" s="4" t="inlineStr">
        <is>
          <t>Length (m)</t>
        </is>
      </c>
      <c r="F2" s="4" t="inlineStr">
        <is>
          <t>Unit Wt (kg/m)</t>
        </is>
      </c>
      <c r="G2" s="4" t="inlineStr">
        <is>
          <t>Total Mass (kg)</t>
        </is>
      </c>
    </row>
    <row r="3">
      <c r="A3" t="inlineStr">
        <is>
          <t>AP-01</t>
        </is>
      </c>
      <c r="B3" t="inlineStr">
        <is>
          <t>Apex Ring Torus</t>
        </is>
      </c>
      <c r="C3" t="inlineStr">
        <is>
          <t>CHS 406.4x12.5</t>
        </is>
      </c>
      <c r="D3" t="n">
        <v>1</v>
      </c>
      <c r="E3" t="n">
        <v>7.66</v>
      </c>
      <c r="F3" t="n">
        <v>122</v>
      </c>
      <c r="G3" t="n">
        <v>934.5</v>
      </c>
    </row>
    <row r="4">
      <c r="A4" s="9" t="n"/>
      <c r="B4" s="9" t="n"/>
      <c r="C4" s="9" t="n"/>
      <c r="D4" s="9" t="n"/>
      <c r="E4" s="9" t="n"/>
      <c r="F4" s="9" t="inlineStr">
        <is>
          <t>TOTAL</t>
        </is>
      </c>
      <c r="G4" s="9" t="n">
        <v>934.5</v>
      </c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6" customWidth="1" min="3" max="3"/>
    <col width="8" customWidth="1" min="4" max="4"/>
    <col width="12" customWidth="1" min="5" max="5"/>
    <col width="16" customWidth="1" min="6" max="6"/>
    <col width="16" customWidth="1" min="7" max="7"/>
  </cols>
  <sheetData>
    <row r="1">
      <c r="A1" s="1" t="inlineStr">
        <is>
          <t>PURLIN SCHEDULE — Z200x75x1.6 @ 1.5 m c/c</t>
        </is>
      </c>
    </row>
    <row r="2">
      <c r="A2" s="4" t="inlineStr">
        <is>
          <t>Mark</t>
        </is>
      </c>
      <c r="B2" s="4" t="inlineStr">
        <is>
          <t>Description</t>
        </is>
      </c>
      <c r="C2" s="4" t="inlineStr">
        <is>
          <t>Section</t>
        </is>
      </c>
      <c r="D2" s="4" t="inlineStr">
        <is>
          <t>Qty</t>
        </is>
      </c>
      <c r="E2" s="4" t="inlineStr">
        <is>
          <t>Length (m)</t>
        </is>
      </c>
      <c r="F2" s="4" t="inlineStr">
        <is>
          <t>Unit Wt (kg/m)</t>
        </is>
      </c>
      <c r="G2" s="4" t="inlineStr">
        <is>
          <t>Total Mass (kg)</t>
        </is>
      </c>
    </row>
    <row r="3">
      <c r="A3" t="inlineStr">
        <is>
          <t>PU-01</t>
        </is>
      </c>
      <c r="B3" t="inlineStr">
        <is>
          <t>Purlin lines (199 nos)</t>
        </is>
      </c>
      <c r="C3" t="inlineStr">
        <is>
          <t>Z200x75x1.6</t>
        </is>
      </c>
      <c r="D3" t="n">
        <v>199</v>
      </c>
      <c r="E3" t="n">
        <v>7.32</v>
      </c>
      <c r="F3" t="n">
        <v>6.5</v>
      </c>
      <c r="G3" t="n">
        <v>9468.4</v>
      </c>
    </row>
    <row r="4">
      <c r="A4" s="9" t="n"/>
      <c r="B4" s="9" t="n"/>
      <c r="C4" s="9" t="n"/>
      <c r="D4" s="9" t="n"/>
      <c r="E4" s="9" t="n"/>
      <c r="F4" s="9" t="inlineStr">
        <is>
          <t>TOTAL</t>
        </is>
      </c>
      <c r="G4" s="9" t="n">
        <v>9468.4</v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4" customWidth="1" min="3" max="3"/>
    <col width="8" customWidth="1" min="4" max="4"/>
    <col width="12" customWidth="1" min="5" max="5"/>
    <col width="16" customWidth="1" min="6" max="6"/>
    <col width="16" customWidth="1" min="7" max="7"/>
  </cols>
  <sheetData>
    <row r="1">
      <c r="A1" s="1" t="inlineStr">
        <is>
          <t>SAG ROD SCHEDULE — 12 mm dia</t>
        </is>
      </c>
    </row>
    <row r="2">
      <c r="A2" s="4" t="inlineStr">
        <is>
          <t>Mark</t>
        </is>
      </c>
      <c r="B2" s="4" t="inlineStr">
        <is>
          <t>Description</t>
        </is>
      </c>
      <c r="C2" s="4" t="inlineStr">
        <is>
          <t>Section</t>
        </is>
      </c>
      <c r="D2" s="4" t="inlineStr">
        <is>
          <t>Qty</t>
        </is>
      </c>
      <c r="E2" s="4" t="inlineStr">
        <is>
          <t>Length (m)</t>
        </is>
      </c>
      <c r="F2" s="4" t="inlineStr">
        <is>
          <t>Unit Wt (kg/m)</t>
        </is>
      </c>
      <c r="G2" s="4" t="inlineStr">
        <is>
          <t>Total Mass (kg)</t>
        </is>
      </c>
    </row>
    <row r="3">
      <c r="A3" t="inlineStr">
        <is>
          <t>SA-01</t>
        </is>
      </c>
      <c r="B3" t="inlineStr">
        <is>
          <t>Sag rod</t>
        </is>
      </c>
      <c r="C3" t="inlineStr">
        <is>
          <t>12 mm dia</t>
        </is>
      </c>
      <c r="D3" t="n">
        <v>1</v>
      </c>
      <c r="E3" t="n">
        <v>1456.7</v>
      </c>
      <c r="F3" t="n">
        <v>0.89</v>
      </c>
      <c r="G3" t="n">
        <v>1296.5</v>
      </c>
    </row>
    <row r="4">
      <c r="A4" s="9" t="n"/>
      <c r="B4" s="9" t="n"/>
      <c r="C4" s="9" t="n"/>
      <c r="D4" s="9" t="n"/>
      <c r="E4" s="9" t="n"/>
      <c r="F4" s="9" t="inlineStr">
        <is>
          <t>TOTAL</t>
        </is>
      </c>
      <c r="G4" s="9" t="n">
        <v>1296.5</v>
      </c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22" customWidth="1" min="3" max="3"/>
    <col width="8" customWidth="1" min="4" max="4"/>
    <col width="14" customWidth="1" min="5" max="5"/>
    <col width="18" customWidth="1" min="6" max="6"/>
  </cols>
  <sheetData>
    <row r="1">
      <c r="A1" s="1" t="inlineStr">
        <is>
          <t>CONNECTIONS, PLATES &amp; BOLTS — LIGHTER TO MATCH ISMB 400</t>
        </is>
      </c>
    </row>
    <row r="2">
      <c r="A2" s="4" t="inlineStr">
        <is>
          <t>Mark</t>
        </is>
      </c>
      <c r="B2" s="4" t="inlineStr">
        <is>
          <t>Description</t>
        </is>
      </c>
      <c r="C2" s="4" t="inlineStr">
        <is>
          <t>Size</t>
        </is>
      </c>
      <c r="D2" s="4" t="inlineStr">
        <is>
          <t>Qty</t>
        </is>
      </c>
      <c r="E2" s="4" t="inlineStr">
        <is>
          <t>Unit Wt (kg)</t>
        </is>
      </c>
      <c r="F2" s="4" t="inlineStr">
        <is>
          <t>Total Mass (kg)</t>
        </is>
      </c>
    </row>
    <row r="3">
      <c r="A3" s="8" t="inlineStr">
        <is>
          <t>CN-01</t>
        </is>
      </c>
      <c r="B3" s="8" t="inlineStr">
        <is>
          <t>Base Plate</t>
        </is>
      </c>
      <c r="C3" s="8" t="inlineStr">
        <is>
          <t>450x450x20</t>
        </is>
      </c>
      <c r="D3" s="7" t="n">
        <v>24</v>
      </c>
      <c r="E3" s="7" t="n">
        <v>31.8</v>
      </c>
      <c r="F3" s="7" t="n">
        <v>763.2</v>
      </c>
    </row>
    <row r="4">
      <c r="A4" s="8" t="inlineStr">
        <is>
          <t>CN-02</t>
        </is>
      </c>
      <c r="B4" s="8" t="inlineStr">
        <is>
          <t>Gusset Plate</t>
        </is>
      </c>
      <c r="C4" s="8" t="inlineStr">
        <is>
          <t>400x280x16</t>
        </is>
      </c>
      <c r="D4" s="7" t="n">
        <v>48</v>
      </c>
      <c r="E4" s="7" t="n">
        <v>15.8</v>
      </c>
      <c r="F4" s="7" t="n">
        <v>758.4</v>
      </c>
    </row>
    <row r="5">
      <c r="A5" s="8" t="inlineStr">
        <is>
          <t>CN-03</t>
        </is>
      </c>
      <c r="B5" s="8" t="inlineStr">
        <is>
          <t>Cleat</t>
        </is>
      </c>
      <c r="C5" s="8" t="inlineStr">
        <is>
          <t>6 mm PL</t>
        </is>
      </c>
      <c r="D5" s="7" t="n">
        <v>24</v>
      </c>
      <c r="E5" s="7" t="n">
        <v>8</v>
      </c>
      <c r="F5" s="7" t="n">
        <v>192</v>
      </c>
    </row>
    <row r="6">
      <c r="A6" s="8" t="inlineStr">
        <is>
          <t>CN-04</t>
        </is>
      </c>
      <c r="B6" s="8" t="inlineStr">
        <is>
          <t>Anchor Bolt</t>
        </is>
      </c>
      <c r="C6" s="8" t="inlineStr">
        <is>
          <t>M25x900 F1554 Gr105</t>
        </is>
      </c>
      <c r="D6" s="7" t="n">
        <v>96</v>
      </c>
      <c r="E6" s="7" t="n">
        <v>4.38</v>
      </c>
      <c r="F6" s="7" t="n">
        <v>420.5</v>
      </c>
    </row>
    <row r="7">
      <c r="A7" s="9" t="n"/>
      <c r="B7" s="9" t="n"/>
      <c r="C7" s="9" t="n"/>
      <c r="D7" s="10" t="n"/>
      <c r="E7" s="10" t="inlineStr">
        <is>
          <t>TOTAL</t>
        </is>
      </c>
      <c r="F7" s="10" t="n">
        <v>2134.1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2026-08-03T22:01:03Z</dcterms:created>
  <dcterms:modified xmlns:dcterms="http://purl.org/dc/terms/" xmlns:xsi="http://www.w3.org/2001/XMLSchema-instance" xsi:type="dcterms:W3CDTF">2026-08-03T22:01:03Z</dcterms:modified>
</cp:coreProperties>
</file>